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253c0889b42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入力用" sheetId="1" r:id="R5b8b35bcf8ea485d"/>
    <x:sheet xmlns:r="http://schemas.openxmlformats.org/officeDocument/2006/relationships" name="記入例" sheetId="2" r:id="R6c0d406a7c6749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0"/>
    <x:numFmt numFmtId="201" formatCode="m/d"/>
    <x:numFmt numFmtId="202" formatCode="[h]:mm"/>
    <x:numFmt numFmtId="203" formatCode="0"/>
    <x:numFmt numFmtId="204" formatCode="0.00&quot; 時間&quot;"/>
  </x:numFmts>
  <x:fonts count="5">
    <x:font>
      <x:sz val="11"/>
      <x:name val="Carlito"/>
    </x:font>
    <x:font>
      <x:sz val="11"/>
      <x:color rgb="FF0E0F0C"/>
      <x:name val="Arial"/>
    </x:font>
    <x:font>
      <x:b/>
      <x:sz val="16"/>
      <x:color rgb="FF0E0F0C"/>
      <x:name val="Arial"/>
    </x:font>
    <x:font>
      <x:b/>
      <x:sz val="11"/>
      <x:color rgb="FF0E0F0C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163300"/>
      </x:patternFill>
    </x:fill>
  </x:fills>
  <x:borders count="9">
    <x:border/>
    <x:border>
      <x:bottom style="thin">
        <x:color rgb="FFC9CFC5"/>
      </x:bottom>
    </x:border>
    <x:border>
      <x:bottom style="thin">
        <x:color rgb="FFD2C69C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2E6DD"/>
      </x:bottom>
    </x:border>
    <x:border>
      <x:top style="thin">
        <x:color rgb="FFE2E6DD"/>
      </x:top>
      <x:bottom style="thin">
        <x:color rgb="FFE2E6DD"/>
      </x:bottom>
    </x:border>
    <x:border>
      <x:top style="thin">
        <x:color rgb="FFE2E6DD"/>
      </x:top>
    </x:border>
  </x:borders>
  <x:cellStyleXfs count="1">
    <x:xf numFmtId="0" fontId="0" fillId="0" borderId="0"/>
  </x:cellStyleXfs>
  <x:cellXfs count="5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2" fontId="1" fillId="2" borderId="0" xfId="0" applyNumberFormat="1" applyFont="1" applyFill="1" applyBorder="1" applyAlignment="1">
      <x:alignment horizontal="right" vertical="center"/>
    </x:xf>
    <x:xf numFmtId="203" fontId="1" fillId="2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2" borderId="2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left" vertical="center"/>
    </x:xf>
    <x:xf numFmtId="204" fontId="3" fillId="0" borderId="0" xfId="0" applyNumberFormat="1" applyFont="1" applyFill="1" applyBorder="1" applyAlignment="1">
      <x:alignment vertical="center"/>
    </x:xf>
    <x:xf numFmtId="204" fontId="3" fillId="0" borderId="0" xfId="0" applyNumberFormat="1" applyFont="1" applyFill="1" applyBorder="1" applyAlignment="1">
      <x:alignment horizontal="center" vertical="center"/>
    </x:xf>
    <x:xf numFmtId="0" fontId="4" fillId="3" borderId="3" xfId="0" applyNumberFormat="1" applyFont="1" applyFill="1" applyBorder="1" applyAlignment="1">
      <x:alignment horizontal="center" vertical="center"/>
    </x:xf>
    <x:xf numFmtId="0" fontId="4" fillId="3" borderId="4" xfId="0" applyNumberFormat="1" applyFont="1" applyFill="1" applyBorder="1" applyAlignment="1">
      <x:alignment horizontal="center" vertical="center"/>
    </x:xf>
    <x:xf numFmtId="0" fontId="4" fillId="3" borderId="5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horizontal="center" vertical="center"/>
    </x:xf>
    <x:xf numFmtId="202" fontId="1" fillId="2" borderId="0" xfId="0" applyNumberFormat="1" applyFont="1" applyFill="1" applyBorder="1" applyAlignment="1">
      <x:alignment horizontal="center" vertical="center"/>
    </x:xf>
    <x:xf numFmtId="203" fontId="1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horizontal="left" vertical="center" wrapText="1"/>
    </x:xf>
    <x:xf numFmtId="201" fontId="1" fillId="0" borderId="6" xfId="0" applyNumberFormat="1" applyFont="1" applyFill="1" applyBorder="1" applyAlignment="1">
      <x:alignment horizontal="center" vertical="center"/>
    </x:xf>
    <x:xf numFmtId="202" fontId="1" fillId="2" borderId="6" xfId="0" applyNumberFormat="1" applyFont="1" applyFill="1" applyBorder="1" applyAlignment="1">
      <x:alignment horizontal="center" vertical="center"/>
    </x:xf>
    <x:xf numFmtId="203" fontId="1" fillId="2" borderId="6" xfId="0" applyNumberFormat="1" applyFont="1" applyFill="1" applyBorder="1" applyAlignment="1">
      <x:alignment horizontal="center" vertical="center"/>
    </x:xf>
    <x:xf numFmtId="200" fontId="1" fillId="0" borderId="6" xfId="0" applyNumberFormat="1" applyFont="1" applyFill="1" applyBorder="1" applyAlignment="1">
      <x:alignment horizontal="center" vertical="center"/>
    </x:xf>
    <x:xf numFmtId="0" fontId="1" fillId="2" borderId="6" xfId="0" applyNumberFormat="1" applyFont="1" applyFill="1" applyBorder="1" applyAlignment="1">
      <x:alignment horizontal="left" vertical="center" wrapText="1"/>
    </x:xf>
    <x:xf numFmtId="0" fontId="1" fillId="0" borderId="6" xfId="0" applyNumberFormat="1" applyFont="1" applyFill="1" applyBorder="1" applyAlignment="1">
      <x:alignment horizontal="left" vertical="center" wrapText="1"/>
    </x:xf>
    <x:xf numFmtId="201" fontId="1" fillId="0" borderId="7" xfId="0" applyNumberFormat="1" applyFont="1" applyFill="1" applyBorder="1" applyAlignment="1">
      <x:alignment horizontal="center" vertical="center"/>
    </x:xf>
    <x:xf numFmtId="202" fontId="1" fillId="2" borderId="7" xfId="0" applyNumberFormat="1" applyFont="1" applyFill="1" applyBorder="1" applyAlignment="1">
      <x:alignment horizontal="center" vertical="center"/>
    </x:xf>
    <x:xf numFmtId="203" fontId="1" fillId="2" borderId="7" xfId="0" applyNumberFormat="1" applyFont="1" applyFill="1" applyBorder="1" applyAlignment="1">
      <x:alignment horizontal="center" vertical="center"/>
    </x:xf>
    <x:xf numFmtId="200" fontId="1" fillId="0" borderId="7" xfId="0" applyNumberFormat="1" applyFont="1" applyFill="1" applyBorder="1" applyAlignment="1">
      <x:alignment horizontal="center" vertical="center"/>
    </x:xf>
    <x:xf numFmtId="0" fontId="1" fillId="2" borderId="7" xfId="0" applyNumberFormat="1" applyFont="1" applyFill="1" applyBorder="1" applyAlignment="1">
      <x:alignment horizontal="left" vertical="center" wrapText="1"/>
    </x:xf>
    <x:xf numFmtId="0" fontId="1" fillId="0" borderId="7" xfId="0" applyNumberFormat="1" applyFont="1" applyFill="1" applyBorder="1" applyAlignment="1">
      <x:alignment horizontal="left" vertical="center" wrapText="1"/>
    </x:xf>
    <x:xf numFmtId="201" fontId="1" fillId="0" borderId="8" xfId="0" applyNumberFormat="1" applyFont="1" applyFill="1" applyBorder="1" applyAlignment="1">
      <x:alignment horizontal="center" vertical="center"/>
    </x:xf>
    <x:xf numFmtId="202" fontId="1" fillId="2" borderId="8" xfId="0" applyNumberFormat="1" applyFont="1" applyFill="1" applyBorder="1" applyAlignment="1">
      <x:alignment horizontal="center" vertical="center"/>
    </x:xf>
    <x:xf numFmtId="203" fontId="1" fillId="2" borderId="8" xfId="0" applyNumberFormat="1" applyFont="1" applyFill="1" applyBorder="1" applyAlignment="1">
      <x:alignment horizontal="center" vertical="center"/>
    </x:xf>
    <x:xf numFmtId="200" fontId="1" fillId="0" borderId="8" xfId="0" applyNumberFormat="1" applyFont="1" applyFill="1" applyBorder="1" applyAlignment="1">
      <x:alignment horizontal="center" vertical="center"/>
    </x:xf>
    <x:xf numFmtId="0" fontId="1" fillId="2" borderId="8" xfId="0" applyNumberFormat="1" applyFont="1" applyFill="1" applyBorder="1" applyAlignment="1">
      <x:alignment horizontal="left" vertical="center" wrapText="1"/>
    </x:xf>
    <x:xf numFmtId="0" fontId="1" fillId="0" borderId="8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dxfs count="2">
    <x:dxf>
      <x:font>
        <x:color rgb="FFA7000D"/>
      </x:font>
      <x:fill>
        <x:patternFill patternType="solid">
          <x:bgColor rgb="FFFFE4E4"/>
        </x:patternFill>
      </x:fill>
    </x:dxf>
    <x:dxf>
      <x:font>
        <x:color rgb="FFA7000D"/>
      </x:font>
      <x:fill>
        <x:patternFill patternType="solid">
          <x:bgColor rgb="FFFF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602c9b4fe347c4" /><Relationship Type="http://schemas.openxmlformats.org/officeDocument/2006/relationships/theme" Target="/xl/theme/theme1.xml" Id="Rc4842e6c68be4c75" /><Relationship Type="http://schemas.openxmlformats.org/officeDocument/2006/relationships/sharedStrings" Target="/xl/sharedStrings.xml" Id="R875b46e860654c9a" /><Relationship Type="http://schemas.openxmlformats.org/officeDocument/2006/relationships/worksheet" Target="/xl/worksheets/sheet1.xml" Id="R5b8b35bcf8ea485d" /><Relationship Type="http://schemas.openxmlformats.org/officeDocument/2006/relationships/worksheet" Target="/xl/worksheets/sheet2.xml" Id="R6c0d406a7c67497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2.220000267028809" hidden="0" customWidth="1"/>
    <x:col min="2" max="2" width="13.329999923706055" hidden="0" customWidth="1"/>
    <x:col min="3" max="3" width="12.220000267028809" hidden="0" customWidth="1"/>
    <x:col min="4" max="4" width="12.779999732971191" hidden="0" customWidth="1"/>
    <x:col min="5" max="5" width="13.890000343322754" hidden="0" customWidth="1"/>
    <x:col min="6" max="6" width="36.66999816894531" hidden="0" customWidth="1"/>
    <x:col min="7" max="7" width="18.889999389648438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</x:row>
    <x:row r="2" ht="36" customHeight="1">
      <x:c r="A2" s="20" t="str">
        <x:v>月間作業報告書</x:v>
      </x:c>
      <x:c r="B2" s="21"/>
      <x:c r="C2" s="21"/>
      <x:c r="D2" s="21"/>
      <x:c r="E2" s="21"/>
      <x:c r="F2" s="21"/>
      <x:c r="G2" s="21"/>
    </x:row>
    <x:row r="3" ht="30" customHeight="1">
      <x:c r="A3" s="19" t="str">
        <x:v>薄い黄色のセルを入力。日付・実績・月合計は自動計算です。</x:v>
      </x:c>
      <x:c r="B3" s="19"/>
      <x:c r="C3" s="19"/>
      <x:c r="D3" s="19"/>
      <x:c r="E3" s="19"/>
      <x:c r="F3" s="19"/>
      <x:c r="G3" s="19"/>
    </x:row>
    <x:row r="4" ht="12" customHeight="1">
      <x:c r="A4" s="2"/>
      <x:c r="B4" s="2"/>
      <x:c r="C4" s="2"/>
      <x:c r="D4" s="2"/>
      <x:c r="E4" s="2"/>
      <x:c r="F4" s="2"/>
      <x:c r="G4" s="2"/>
    </x:row>
    <x:row r="5" ht="28" customHeight="1">
      <x:c r="A5" s="26" t="str">
        <x:v>年</x:v>
      </x:c>
      <x:c r="B5" s="25" t="n">
        <x:v>2026</x:v>
      </x:c>
      <x:c r="C5" s="24" t="str">
        <x:v>月</x:v>
      </x:c>
      <x:c r="D5" s="25" t="n">
        <x:v>9</x:v>
      </x:c>
      <x:c r="E5" s="2"/>
      <x:c r="F5" s="2"/>
      <x:c r="G5" s="2"/>
    </x:row>
    <x:row r="6" ht="34" customHeight="1">
      <x:c r="A6" s="2" t="str">
        <x:v>氏名</x:v>
      </x:c>
      <x:c r="B6" s="23"/>
      <x:c r="C6" s="23"/>
      <x:c r="D6" s="23"/>
      <x:c r="E6" s="23"/>
      <x:c r="F6" s="23"/>
      <x:c r="G6" s="23"/>
    </x:row>
    <x:row r="7" ht="34" customHeight="1">
      <x:c r="A7" s="2" t="str">
        <x:v>案件</x:v>
      </x:c>
      <x:c r="B7" s="23"/>
      <x:c r="C7" s="23"/>
      <x:c r="D7" s="23"/>
      <x:c r="E7" s="23"/>
      <x:c r="F7" s="23"/>
      <x:c r="G7" s="23"/>
    </x:row>
    <x:row r="8" ht="12" customHeight="1">
      <x:c r="A8" s="2"/>
      <x:c r="B8" s="2"/>
      <x:c r="C8" s="2"/>
      <x:c r="D8" s="2"/>
      <x:c r="E8" s="2"/>
      <x:c r="F8" s="2"/>
      <x:c r="G8" s="2"/>
    </x:row>
    <x:row r="9" ht="34" customHeight="1">
      <x:c r="A9" s="6" t="str">
        <x:v>月合計</x:v>
      </x:c>
      <x:c r="B9" s="28" t="n">
        <x:f>IF(COUNTIFS(G12:G42,"対象月外")+COUNTIFS(G12:G42,"開始・終了・休憩")+COUNTIFS(G12:G42,"時刻・休憩を確認")&gt;0,"入力を確認",SUM(E12:E42))</x:f>
        <x:v>0</x:v>
      </x:c>
      <x:c r="C9" s="2"/>
      <x:c r="D9" s="2"/>
      <x:c r="E9" s="2"/>
      <x:c r="F9" s="2"/>
      <x:c r="G9" s="2"/>
    </x:row>
    <x:row r="10" ht="12" customHeight="1">
      <x:c r="A10" s="2"/>
      <x:c r="B10" s="2"/>
      <x:c r="C10" s="2"/>
      <x:c r="D10" s="2"/>
      <x:c r="E10" s="2"/>
      <x:c r="F10" s="2"/>
      <x:c r="G10" s="2"/>
    </x:row>
    <x:row r="11" ht="32" customHeight="1">
      <x:c r="A11" s="29" t="str">
        <x:v>日付</x:v>
      </x:c>
      <x:c r="B11" s="30" t="str">
        <x:v>開始</x:v>
      </x:c>
      <x:c r="C11" s="30" t="str">
        <x:v>終了</x:v>
      </x:c>
      <x:c r="D11" s="30" t="str">
        <x:v>休憩（分）</x:v>
      </x:c>
      <x:c r="E11" s="30" t="str">
        <x:v>実績（時間）</x:v>
      </x:c>
      <x:c r="F11" s="30" t="str">
        <x:v>作業内容・備考</x:v>
      </x:c>
      <x:c r="G11" s="31" t="str">
        <x:v>入力確認</x:v>
      </x:c>
    </x:row>
    <x:row r="12" ht="32" customHeight="1">
      <x:c r="A12" s="38" t="n">
        <x:f>IF(MONTH(DATE($B$5,$D$5,1))=$D$5,DATE($B$5,$D$5,1),"")</x:f>
        <x:v>46266</x:v>
      </x:c>
      <x:c r="B12" s="39"/>
      <x:c r="C12" s="39"/>
      <x:c r="D12" s="40"/>
      <x:c r="E12" s="41" t="str">
        <x:f>IF(OR(COUNTA(B12:D12)=0,G12&lt;&gt;""),"",ROUND((C12-B12)*24-D12/60,6))</x:f>
      </x:c>
      <x:c r="F12" s="42"/>
      <x:c r="G12" s="43" t="str">
        <x:f>IF(COUNTA(B12:D12)=0,"",IF(A12="","対象月外",IF(COUNT(B12:D12)&lt;&gt;3,"開始・終了・休憩",IF(OR(B12&lt;0,B12&gt;=1,C12&lt;B12,C12-B12&gt;1,D12&lt;0,D12&gt;(C12-B12)*1440),"時刻・休憩を確認",""))))</x:f>
      </x:c>
    </x:row>
    <x:row r="13" ht="32" customHeight="1">
      <x:c r="A13" s="44" t="n">
        <x:f>IF(MONTH(DATE($B$5,$D$5,2))=$D$5,DATE($B$5,$D$5,2),"")</x:f>
        <x:v>46267</x:v>
      </x:c>
      <x:c r="B13" s="45"/>
      <x:c r="C13" s="45"/>
      <x:c r="D13" s="46"/>
      <x:c r="E13" s="47" t="str">
        <x:f>IF(OR(COUNTA(B13:D13)=0,G13&lt;&gt;""),"",ROUND((C13-B13)*24-D13/60,6))</x:f>
      </x:c>
      <x:c r="F13" s="48"/>
      <x:c r="G13" s="49" t="str">
        <x:f>IF(COUNTA(B13:D13)=0,"",IF(A13="","対象月外",IF(COUNT(B13:D13)&lt;&gt;3,"開始・終了・休憩",IF(OR(B13&lt;0,B13&gt;=1,C13&lt;B13,C13-B13&gt;1,D13&lt;0,D13&gt;(C13-B13)*1440),"時刻・休憩を確認",""))))</x:f>
      </x:c>
    </x:row>
    <x:row r="14" ht="32" customHeight="1">
      <x:c r="A14" s="44" t="n">
        <x:f>IF(MONTH(DATE($B$5,$D$5,3))=$D$5,DATE($B$5,$D$5,3),"")</x:f>
        <x:v>46268</x:v>
      </x:c>
      <x:c r="B14" s="45"/>
      <x:c r="C14" s="45"/>
      <x:c r="D14" s="46"/>
      <x:c r="E14" s="47" t="str">
        <x:f>IF(OR(COUNTA(B14:D14)=0,G14&lt;&gt;""),"",ROUND((C14-B14)*24-D14/60,6))</x:f>
      </x:c>
      <x:c r="F14" s="48"/>
      <x:c r="G14" s="49" t="str">
        <x:f>IF(COUNTA(B14:D14)=0,"",IF(A14="","対象月外",IF(COUNT(B14:D14)&lt;&gt;3,"開始・終了・休憩",IF(OR(B14&lt;0,B14&gt;=1,C14&lt;B14,C14-B14&gt;1,D14&lt;0,D14&gt;(C14-B14)*1440),"時刻・休憩を確認",""))))</x:f>
      </x:c>
    </x:row>
    <x:row r="15" ht="32" customHeight="1">
      <x:c r="A15" s="44" t="n">
        <x:f>IF(MONTH(DATE($B$5,$D$5,4))=$D$5,DATE($B$5,$D$5,4),"")</x:f>
        <x:v>46269</x:v>
      </x:c>
      <x:c r="B15" s="45"/>
      <x:c r="C15" s="45"/>
      <x:c r="D15" s="46"/>
      <x:c r="E15" s="47" t="str">
        <x:f>IF(OR(COUNTA(B15:D15)=0,G15&lt;&gt;""),"",ROUND((C15-B15)*24-D15/60,6))</x:f>
      </x:c>
      <x:c r="F15" s="48"/>
      <x:c r="G15" s="49" t="str">
        <x:f>IF(COUNTA(B15:D15)=0,"",IF(A15="","対象月外",IF(COUNT(B15:D15)&lt;&gt;3,"開始・終了・休憩",IF(OR(B15&lt;0,B15&gt;=1,C15&lt;B15,C15-B15&gt;1,D15&lt;0,D15&gt;(C15-B15)*1440),"時刻・休憩を確認",""))))</x:f>
      </x:c>
    </x:row>
    <x:row r="16" ht="32" customHeight="1">
      <x:c r="A16" s="44" t="n">
        <x:f>IF(MONTH(DATE($B$5,$D$5,5))=$D$5,DATE($B$5,$D$5,5),"")</x:f>
        <x:v>46270</x:v>
      </x:c>
      <x:c r="B16" s="45"/>
      <x:c r="C16" s="45"/>
      <x:c r="D16" s="46"/>
      <x:c r="E16" s="47" t="str">
        <x:f>IF(OR(COUNTA(B16:D16)=0,G16&lt;&gt;""),"",ROUND((C16-B16)*24-D16/60,6))</x:f>
      </x:c>
      <x:c r="F16" s="48"/>
      <x:c r="G16" s="49" t="str">
        <x:f>IF(COUNTA(B16:D16)=0,"",IF(A16="","対象月外",IF(COUNT(B16:D16)&lt;&gt;3,"開始・終了・休憩",IF(OR(B16&lt;0,B16&gt;=1,C16&lt;B16,C16-B16&gt;1,D16&lt;0,D16&gt;(C16-B16)*1440),"時刻・休憩を確認",""))))</x:f>
      </x:c>
    </x:row>
    <x:row r="17" ht="32" customHeight="1">
      <x:c r="A17" s="44" t="n">
        <x:f>IF(MONTH(DATE($B$5,$D$5,6))=$D$5,DATE($B$5,$D$5,6),"")</x:f>
        <x:v>46271</x:v>
      </x:c>
      <x:c r="B17" s="45"/>
      <x:c r="C17" s="45"/>
      <x:c r="D17" s="46"/>
      <x:c r="E17" s="47" t="str">
        <x:f>IF(OR(COUNTA(B17:D17)=0,G17&lt;&gt;""),"",ROUND((C17-B17)*24-D17/60,6))</x:f>
      </x:c>
      <x:c r="F17" s="48"/>
      <x:c r="G17" s="49" t="str">
        <x:f>IF(COUNTA(B17:D17)=0,"",IF(A17="","対象月外",IF(COUNT(B17:D17)&lt;&gt;3,"開始・終了・休憩",IF(OR(B17&lt;0,B17&gt;=1,C17&lt;B17,C17-B17&gt;1,D17&lt;0,D17&gt;(C17-B17)*1440),"時刻・休憩を確認",""))))</x:f>
      </x:c>
    </x:row>
    <x:row r="18" ht="32" customHeight="1">
      <x:c r="A18" s="44" t="n">
        <x:f>IF(MONTH(DATE($B$5,$D$5,7))=$D$5,DATE($B$5,$D$5,7),"")</x:f>
        <x:v>46272</x:v>
      </x:c>
      <x:c r="B18" s="45"/>
      <x:c r="C18" s="45"/>
      <x:c r="D18" s="46"/>
      <x:c r="E18" s="47" t="str">
        <x:f>IF(OR(COUNTA(B18:D18)=0,G18&lt;&gt;""),"",ROUND((C18-B18)*24-D18/60,6))</x:f>
      </x:c>
      <x:c r="F18" s="48"/>
      <x:c r="G18" s="49" t="str">
        <x:f>IF(COUNTA(B18:D18)=0,"",IF(A18="","対象月外",IF(COUNT(B18:D18)&lt;&gt;3,"開始・終了・休憩",IF(OR(B18&lt;0,B18&gt;=1,C18&lt;B18,C18-B18&gt;1,D18&lt;0,D18&gt;(C18-B18)*1440),"時刻・休憩を確認",""))))</x:f>
      </x:c>
    </x:row>
    <x:row r="19" ht="32" customHeight="1">
      <x:c r="A19" s="44" t="n">
        <x:f>IF(MONTH(DATE($B$5,$D$5,8))=$D$5,DATE($B$5,$D$5,8),"")</x:f>
        <x:v>46273</x:v>
      </x:c>
      <x:c r="B19" s="45"/>
      <x:c r="C19" s="45"/>
      <x:c r="D19" s="46"/>
      <x:c r="E19" s="47" t="str">
        <x:f>IF(OR(COUNTA(B19:D19)=0,G19&lt;&gt;""),"",ROUND((C19-B19)*24-D19/60,6))</x:f>
      </x:c>
      <x:c r="F19" s="48"/>
      <x:c r="G19" s="49" t="str">
        <x:f>IF(COUNTA(B19:D19)=0,"",IF(A19="","対象月外",IF(COUNT(B19:D19)&lt;&gt;3,"開始・終了・休憩",IF(OR(B19&lt;0,B19&gt;=1,C19&lt;B19,C19-B19&gt;1,D19&lt;0,D19&gt;(C19-B19)*1440),"時刻・休憩を確認",""))))</x:f>
      </x:c>
    </x:row>
    <x:row r="20" ht="32" customHeight="1">
      <x:c r="A20" s="44" t="n">
        <x:f>IF(MONTH(DATE($B$5,$D$5,9))=$D$5,DATE($B$5,$D$5,9),"")</x:f>
        <x:v>46274</x:v>
      </x:c>
      <x:c r="B20" s="45"/>
      <x:c r="C20" s="45"/>
      <x:c r="D20" s="46"/>
      <x:c r="E20" s="47" t="str">
        <x:f>IF(OR(COUNTA(B20:D20)=0,G20&lt;&gt;""),"",ROUND((C20-B20)*24-D20/60,6))</x:f>
      </x:c>
      <x:c r="F20" s="48"/>
      <x:c r="G20" s="49" t="str">
        <x:f>IF(COUNTA(B20:D20)=0,"",IF(A20="","対象月外",IF(COUNT(B20:D20)&lt;&gt;3,"開始・終了・休憩",IF(OR(B20&lt;0,B20&gt;=1,C20&lt;B20,C20-B20&gt;1,D20&lt;0,D20&gt;(C20-B20)*1440),"時刻・休憩を確認",""))))</x:f>
      </x:c>
    </x:row>
    <x:row r="21" ht="32" customHeight="1">
      <x:c r="A21" s="44" t="n">
        <x:f>IF(MONTH(DATE($B$5,$D$5,10))=$D$5,DATE($B$5,$D$5,10),"")</x:f>
        <x:v>46275</x:v>
      </x:c>
      <x:c r="B21" s="45"/>
      <x:c r="C21" s="45"/>
      <x:c r="D21" s="46"/>
      <x:c r="E21" s="47" t="str">
        <x:f>IF(OR(COUNTA(B21:D21)=0,G21&lt;&gt;""),"",ROUND((C21-B21)*24-D21/60,6))</x:f>
      </x:c>
      <x:c r="F21" s="48"/>
      <x:c r="G21" s="49" t="str">
        <x:f>IF(COUNTA(B21:D21)=0,"",IF(A21="","対象月外",IF(COUNT(B21:D21)&lt;&gt;3,"開始・終了・休憩",IF(OR(B21&lt;0,B21&gt;=1,C21&lt;B21,C21-B21&gt;1,D21&lt;0,D21&gt;(C21-B21)*1440),"時刻・休憩を確認",""))))</x:f>
      </x:c>
    </x:row>
    <x:row r="22" ht="32" customHeight="1">
      <x:c r="A22" s="44" t="n">
        <x:f>IF(MONTH(DATE($B$5,$D$5,11))=$D$5,DATE($B$5,$D$5,11),"")</x:f>
        <x:v>46276</x:v>
      </x:c>
      <x:c r="B22" s="45"/>
      <x:c r="C22" s="45"/>
      <x:c r="D22" s="46"/>
      <x:c r="E22" s="47" t="str">
        <x:f>IF(OR(COUNTA(B22:D22)=0,G22&lt;&gt;""),"",ROUND((C22-B22)*24-D22/60,6))</x:f>
      </x:c>
      <x:c r="F22" s="48"/>
      <x:c r="G22" s="49" t="str">
        <x:f>IF(COUNTA(B22:D22)=0,"",IF(A22="","対象月外",IF(COUNT(B22:D22)&lt;&gt;3,"開始・終了・休憩",IF(OR(B22&lt;0,B22&gt;=1,C22&lt;B22,C22-B22&gt;1,D22&lt;0,D22&gt;(C22-B22)*1440),"時刻・休憩を確認",""))))</x:f>
      </x:c>
    </x:row>
    <x:row r="23" ht="32" customHeight="1">
      <x:c r="A23" s="44" t="n">
        <x:f>IF(MONTH(DATE($B$5,$D$5,12))=$D$5,DATE($B$5,$D$5,12),"")</x:f>
        <x:v>46277</x:v>
      </x:c>
      <x:c r="B23" s="45"/>
      <x:c r="C23" s="45"/>
      <x:c r="D23" s="46"/>
      <x:c r="E23" s="47" t="str">
        <x:f>IF(OR(COUNTA(B23:D23)=0,G23&lt;&gt;""),"",ROUND((C23-B23)*24-D23/60,6))</x:f>
      </x:c>
      <x:c r="F23" s="48"/>
      <x:c r="G23" s="49" t="str">
        <x:f>IF(COUNTA(B23:D23)=0,"",IF(A23="","対象月外",IF(COUNT(B23:D23)&lt;&gt;3,"開始・終了・休憩",IF(OR(B23&lt;0,B23&gt;=1,C23&lt;B23,C23-B23&gt;1,D23&lt;0,D23&gt;(C23-B23)*1440),"時刻・休憩を確認",""))))</x:f>
      </x:c>
    </x:row>
    <x:row r="24" ht="32" customHeight="1">
      <x:c r="A24" s="44" t="n">
        <x:f>IF(MONTH(DATE($B$5,$D$5,13))=$D$5,DATE($B$5,$D$5,13),"")</x:f>
        <x:v>46278</x:v>
      </x:c>
      <x:c r="B24" s="45"/>
      <x:c r="C24" s="45"/>
      <x:c r="D24" s="46"/>
      <x:c r="E24" s="47" t="str">
        <x:f>IF(OR(COUNTA(B24:D24)=0,G24&lt;&gt;""),"",ROUND((C24-B24)*24-D24/60,6))</x:f>
      </x:c>
      <x:c r="F24" s="48"/>
      <x:c r="G24" s="49" t="str">
        <x:f>IF(COUNTA(B24:D24)=0,"",IF(A24="","対象月外",IF(COUNT(B24:D24)&lt;&gt;3,"開始・終了・休憩",IF(OR(B24&lt;0,B24&gt;=1,C24&lt;B24,C24-B24&gt;1,D24&lt;0,D24&gt;(C24-B24)*1440),"時刻・休憩を確認",""))))</x:f>
      </x:c>
    </x:row>
    <x:row r="25" ht="32" customHeight="1">
      <x:c r="A25" s="44" t="n">
        <x:f>IF(MONTH(DATE($B$5,$D$5,14))=$D$5,DATE($B$5,$D$5,14),"")</x:f>
        <x:v>46279</x:v>
      </x:c>
      <x:c r="B25" s="45"/>
      <x:c r="C25" s="45"/>
      <x:c r="D25" s="46"/>
      <x:c r="E25" s="47" t="str">
        <x:f>IF(OR(COUNTA(B25:D25)=0,G25&lt;&gt;""),"",ROUND((C25-B25)*24-D25/60,6))</x:f>
      </x:c>
      <x:c r="F25" s="48"/>
      <x:c r="G25" s="49" t="str">
        <x:f>IF(COUNTA(B25:D25)=0,"",IF(A25="","対象月外",IF(COUNT(B25:D25)&lt;&gt;3,"開始・終了・休憩",IF(OR(B25&lt;0,B25&gt;=1,C25&lt;B25,C25-B25&gt;1,D25&lt;0,D25&gt;(C25-B25)*1440),"時刻・休憩を確認",""))))</x:f>
      </x:c>
    </x:row>
    <x:row r="26" ht="32" customHeight="1">
      <x:c r="A26" s="44" t="n">
        <x:f>IF(MONTH(DATE($B$5,$D$5,15))=$D$5,DATE($B$5,$D$5,15),"")</x:f>
        <x:v>46280</x:v>
      </x:c>
      <x:c r="B26" s="45"/>
      <x:c r="C26" s="45"/>
      <x:c r="D26" s="46"/>
      <x:c r="E26" s="47" t="str">
        <x:f>IF(OR(COUNTA(B26:D26)=0,G26&lt;&gt;""),"",ROUND((C26-B26)*24-D26/60,6))</x:f>
      </x:c>
      <x:c r="F26" s="48"/>
      <x:c r="G26" s="49" t="str">
        <x:f>IF(COUNTA(B26:D26)=0,"",IF(A26="","対象月外",IF(COUNT(B26:D26)&lt;&gt;3,"開始・終了・休憩",IF(OR(B26&lt;0,B26&gt;=1,C26&lt;B26,C26-B26&gt;1,D26&lt;0,D26&gt;(C26-B26)*1440),"時刻・休憩を確認",""))))</x:f>
      </x:c>
    </x:row>
    <x:row r="27" ht="32" customHeight="1">
      <x:c r="A27" s="44" t="n">
        <x:f>IF(MONTH(DATE($B$5,$D$5,16))=$D$5,DATE($B$5,$D$5,16),"")</x:f>
        <x:v>46281</x:v>
      </x:c>
      <x:c r="B27" s="45"/>
      <x:c r="C27" s="45"/>
      <x:c r="D27" s="46"/>
      <x:c r="E27" s="47" t="str">
        <x:f>IF(OR(COUNTA(B27:D27)=0,G27&lt;&gt;""),"",ROUND((C27-B27)*24-D27/60,6))</x:f>
      </x:c>
      <x:c r="F27" s="48"/>
      <x:c r="G27" s="49" t="str">
        <x:f>IF(COUNTA(B27:D27)=0,"",IF(A27="","対象月外",IF(COUNT(B27:D27)&lt;&gt;3,"開始・終了・休憩",IF(OR(B27&lt;0,B27&gt;=1,C27&lt;B27,C27-B27&gt;1,D27&lt;0,D27&gt;(C27-B27)*1440),"時刻・休憩を確認",""))))</x:f>
      </x:c>
    </x:row>
    <x:row r="28" ht="32" customHeight="1">
      <x:c r="A28" s="44" t="n">
        <x:f>IF(MONTH(DATE($B$5,$D$5,17))=$D$5,DATE($B$5,$D$5,17),"")</x:f>
        <x:v>46282</x:v>
      </x:c>
      <x:c r="B28" s="45"/>
      <x:c r="C28" s="45"/>
      <x:c r="D28" s="46"/>
      <x:c r="E28" s="47" t="str">
        <x:f>IF(OR(COUNTA(B28:D28)=0,G28&lt;&gt;""),"",ROUND((C28-B28)*24-D28/60,6))</x:f>
      </x:c>
      <x:c r="F28" s="48"/>
      <x:c r="G28" s="49" t="str">
        <x:f>IF(COUNTA(B28:D28)=0,"",IF(A28="","対象月外",IF(COUNT(B28:D28)&lt;&gt;3,"開始・終了・休憩",IF(OR(B28&lt;0,B28&gt;=1,C28&lt;B28,C28-B28&gt;1,D28&lt;0,D28&gt;(C28-B28)*1440),"時刻・休憩を確認",""))))</x:f>
      </x:c>
    </x:row>
    <x:row r="29" ht="32" customHeight="1">
      <x:c r="A29" s="44" t="n">
        <x:f>IF(MONTH(DATE($B$5,$D$5,18))=$D$5,DATE($B$5,$D$5,18),"")</x:f>
        <x:v>46283</x:v>
      </x:c>
      <x:c r="B29" s="45"/>
      <x:c r="C29" s="45"/>
      <x:c r="D29" s="46"/>
      <x:c r="E29" s="47" t="str">
        <x:f>IF(OR(COUNTA(B29:D29)=0,G29&lt;&gt;""),"",ROUND((C29-B29)*24-D29/60,6))</x:f>
      </x:c>
      <x:c r="F29" s="48"/>
      <x:c r="G29" s="49" t="str">
        <x:f>IF(COUNTA(B29:D29)=0,"",IF(A29="","対象月外",IF(COUNT(B29:D29)&lt;&gt;3,"開始・終了・休憩",IF(OR(B29&lt;0,B29&gt;=1,C29&lt;B29,C29-B29&gt;1,D29&lt;0,D29&gt;(C29-B29)*1440),"時刻・休憩を確認",""))))</x:f>
      </x:c>
    </x:row>
    <x:row r="30" ht="32" customHeight="1">
      <x:c r="A30" s="44" t="n">
        <x:f>IF(MONTH(DATE($B$5,$D$5,19))=$D$5,DATE($B$5,$D$5,19),"")</x:f>
        <x:v>46284</x:v>
      </x:c>
      <x:c r="B30" s="45"/>
      <x:c r="C30" s="45"/>
      <x:c r="D30" s="46"/>
      <x:c r="E30" s="47" t="str">
        <x:f>IF(OR(COUNTA(B30:D30)=0,G30&lt;&gt;""),"",ROUND((C30-B30)*24-D30/60,6))</x:f>
      </x:c>
      <x:c r="F30" s="48"/>
      <x:c r="G30" s="49" t="str">
        <x:f>IF(COUNTA(B30:D30)=0,"",IF(A30="","対象月外",IF(COUNT(B30:D30)&lt;&gt;3,"開始・終了・休憩",IF(OR(B30&lt;0,B30&gt;=1,C30&lt;B30,C30-B30&gt;1,D30&lt;0,D30&gt;(C30-B30)*1440),"時刻・休憩を確認",""))))</x:f>
      </x:c>
    </x:row>
    <x:row r="31" ht="32" customHeight="1">
      <x:c r="A31" s="44" t="n">
        <x:f>IF(MONTH(DATE($B$5,$D$5,20))=$D$5,DATE($B$5,$D$5,20),"")</x:f>
        <x:v>46285</x:v>
      </x:c>
      <x:c r="B31" s="45"/>
      <x:c r="C31" s="45"/>
      <x:c r="D31" s="46"/>
      <x:c r="E31" s="47" t="str">
        <x:f>IF(OR(COUNTA(B31:D31)=0,G31&lt;&gt;""),"",ROUND((C31-B31)*24-D31/60,6))</x:f>
      </x:c>
      <x:c r="F31" s="48"/>
      <x:c r="G31" s="49" t="str">
        <x:f>IF(COUNTA(B31:D31)=0,"",IF(A31="","対象月外",IF(COUNT(B31:D31)&lt;&gt;3,"開始・終了・休憩",IF(OR(B31&lt;0,B31&gt;=1,C31&lt;B31,C31-B31&gt;1,D31&lt;0,D31&gt;(C31-B31)*1440),"時刻・休憩を確認",""))))</x:f>
      </x:c>
    </x:row>
    <x:row r="32" ht="32" customHeight="1">
      <x:c r="A32" s="44" t="n">
        <x:f>IF(MONTH(DATE($B$5,$D$5,21))=$D$5,DATE($B$5,$D$5,21),"")</x:f>
        <x:v>46286</x:v>
      </x:c>
      <x:c r="B32" s="45"/>
      <x:c r="C32" s="45"/>
      <x:c r="D32" s="46"/>
      <x:c r="E32" s="47" t="str">
        <x:f>IF(OR(COUNTA(B32:D32)=0,G32&lt;&gt;""),"",ROUND((C32-B32)*24-D32/60,6))</x:f>
      </x:c>
      <x:c r="F32" s="48"/>
      <x:c r="G32" s="49" t="str">
        <x:f>IF(COUNTA(B32:D32)=0,"",IF(A32="","対象月外",IF(COUNT(B32:D32)&lt;&gt;3,"開始・終了・休憩",IF(OR(B32&lt;0,B32&gt;=1,C32&lt;B32,C32-B32&gt;1,D32&lt;0,D32&gt;(C32-B32)*1440),"時刻・休憩を確認",""))))</x:f>
      </x:c>
    </x:row>
    <x:row r="33" ht="32" customHeight="1">
      <x:c r="A33" s="44" t="n">
        <x:f>IF(MONTH(DATE($B$5,$D$5,22))=$D$5,DATE($B$5,$D$5,22),"")</x:f>
        <x:v>46287</x:v>
      </x:c>
      <x:c r="B33" s="45"/>
      <x:c r="C33" s="45"/>
      <x:c r="D33" s="46"/>
      <x:c r="E33" s="47" t="str">
        <x:f>IF(OR(COUNTA(B33:D33)=0,G33&lt;&gt;""),"",ROUND((C33-B33)*24-D33/60,6))</x:f>
      </x:c>
      <x:c r="F33" s="48"/>
      <x:c r="G33" s="49" t="str">
        <x:f>IF(COUNTA(B33:D33)=0,"",IF(A33="","対象月外",IF(COUNT(B33:D33)&lt;&gt;3,"開始・終了・休憩",IF(OR(B33&lt;0,B33&gt;=1,C33&lt;B33,C33-B33&gt;1,D33&lt;0,D33&gt;(C33-B33)*1440),"時刻・休憩を確認",""))))</x:f>
      </x:c>
    </x:row>
    <x:row r="34" ht="32" customHeight="1">
      <x:c r="A34" s="44" t="n">
        <x:f>IF(MONTH(DATE($B$5,$D$5,23))=$D$5,DATE($B$5,$D$5,23),"")</x:f>
        <x:v>46288</x:v>
      </x:c>
      <x:c r="B34" s="45"/>
      <x:c r="C34" s="45"/>
      <x:c r="D34" s="46"/>
      <x:c r="E34" s="47" t="str">
        <x:f>IF(OR(COUNTA(B34:D34)=0,G34&lt;&gt;""),"",ROUND((C34-B34)*24-D34/60,6))</x:f>
      </x:c>
      <x:c r="F34" s="48"/>
      <x:c r="G34" s="49" t="str">
        <x:f>IF(COUNTA(B34:D34)=0,"",IF(A34="","対象月外",IF(COUNT(B34:D34)&lt;&gt;3,"開始・終了・休憩",IF(OR(B34&lt;0,B34&gt;=1,C34&lt;B34,C34-B34&gt;1,D34&lt;0,D34&gt;(C34-B34)*1440),"時刻・休憩を確認",""))))</x:f>
      </x:c>
    </x:row>
    <x:row r="35" ht="32" customHeight="1">
      <x:c r="A35" s="44" t="n">
        <x:f>IF(MONTH(DATE($B$5,$D$5,24))=$D$5,DATE($B$5,$D$5,24),"")</x:f>
        <x:v>46289</x:v>
      </x:c>
      <x:c r="B35" s="45"/>
      <x:c r="C35" s="45"/>
      <x:c r="D35" s="46"/>
      <x:c r="E35" s="47" t="str">
        <x:f>IF(OR(COUNTA(B35:D35)=0,G35&lt;&gt;""),"",ROUND((C35-B35)*24-D35/60,6))</x:f>
      </x:c>
      <x:c r="F35" s="48"/>
      <x:c r="G35" s="49" t="str">
        <x:f>IF(COUNTA(B35:D35)=0,"",IF(A35="","対象月外",IF(COUNT(B35:D35)&lt;&gt;3,"開始・終了・休憩",IF(OR(B35&lt;0,B35&gt;=1,C35&lt;B35,C35-B35&gt;1,D35&lt;0,D35&gt;(C35-B35)*1440),"時刻・休憩を確認",""))))</x:f>
      </x:c>
    </x:row>
    <x:row r="36" ht="32" customHeight="1">
      <x:c r="A36" s="44" t="n">
        <x:f>IF(MONTH(DATE($B$5,$D$5,25))=$D$5,DATE($B$5,$D$5,25),"")</x:f>
        <x:v>46290</x:v>
      </x:c>
      <x:c r="B36" s="45"/>
      <x:c r="C36" s="45"/>
      <x:c r="D36" s="46"/>
      <x:c r="E36" s="47" t="str">
        <x:f>IF(OR(COUNTA(B36:D36)=0,G36&lt;&gt;""),"",ROUND((C36-B36)*24-D36/60,6))</x:f>
      </x:c>
      <x:c r="F36" s="48"/>
      <x:c r="G36" s="49" t="str">
        <x:f>IF(COUNTA(B36:D36)=0,"",IF(A36="","対象月外",IF(COUNT(B36:D36)&lt;&gt;3,"開始・終了・休憩",IF(OR(B36&lt;0,B36&gt;=1,C36&lt;B36,C36-B36&gt;1,D36&lt;0,D36&gt;(C36-B36)*1440),"時刻・休憩を確認",""))))</x:f>
      </x:c>
    </x:row>
    <x:row r="37" ht="32" customHeight="1">
      <x:c r="A37" s="44" t="n">
        <x:f>IF(MONTH(DATE($B$5,$D$5,26))=$D$5,DATE($B$5,$D$5,26),"")</x:f>
        <x:v>46291</x:v>
      </x:c>
      <x:c r="B37" s="45"/>
      <x:c r="C37" s="45"/>
      <x:c r="D37" s="46"/>
      <x:c r="E37" s="47" t="str">
        <x:f>IF(OR(COUNTA(B37:D37)=0,G37&lt;&gt;""),"",ROUND((C37-B37)*24-D37/60,6))</x:f>
      </x:c>
      <x:c r="F37" s="48"/>
      <x:c r="G37" s="49" t="str">
        <x:f>IF(COUNTA(B37:D37)=0,"",IF(A37="","対象月外",IF(COUNT(B37:D37)&lt;&gt;3,"開始・終了・休憩",IF(OR(B37&lt;0,B37&gt;=1,C37&lt;B37,C37-B37&gt;1,D37&lt;0,D37&gt;(C37-B37)*1440),"時刻・休憩を確認",""))))</x:f>
      </x:c>
    </x:row>
    <x:row r="38" ht="32" customHeight="1">
      <x:c r="A38" s="44" t="n">
        <x:f>IF(MONTH(DATE($B$5,$D$5,27))=$D$5,DATE($B$5,$D$5,27),"")</x:f>
        <x:v>46292</x:v>
      </x:c>
      <x:c r="B38" s="45"/>
      <x:c r="C38" s="45"/>
      <x:c r="D38" s="46"/>
      <x:c r="E38" s="47" t="str">
        <x:f>IF(OR(COUNTA(B38:D38)=0,G38&lt;&gt;""),"",ROUND((C38-B38)*24-D38/60,6))</x:f>
      </x:c>
      <x:c r="F38" s="48"/>
      <x:c r="G38" s="49" t="str">
        <x:f>IF(COUNTA(B38:D38)=0,"",IF(A38="","対象月外",IF(COUNT(B38:D38)&lt;&gt;3,"開始・終了・休憩",IF(OR(B38&lt;0,B38&gt;=1,C38&lt;B38,C38-B38&gt;1,D38&lt;0,D38&gt;(C38-B38)*1440),"時刻・休憩を確認",""))))</x:f>
      </x:c>
    </x:row>
    <x:row r="39" ht="32" customHeight="1">
      <x:c r="A39" s="44" t="n">
        <x:f>IF(MONTH(DATE($B$5,$D$5,28))=$D$5,DATE($B$5,$D$5,28),"")</x:f>
        <x:v>46293</x:v>
      </x:c>
      <x:c r="B39" s="45"/>
      <x:c r="C39" s="45"/>
      <x:c r="D39" s="46"/>
      <x:c r="E39" s="47" t="str">
        <x:f>IF(OR(COUNTA(B39:D39)=0,G39&lt;&gt;""),"",ROUND((C39-B39)*24-D39/60,6))</x:f>
      </x:c>
      <x:c r="F39" s="48"/>
      <x:c r="G39" s="49" t="str">
        <x:f>IF(COUNTA(B39:D39)=0,"",IF(A39="","対象月外",IF(COUNT(B39:D39)&lt;&gt;3,"開始・終了・休憩",IF(OR(B39&lt;0,B39&gt;=1,C39&lt;B39,C39-B39&gt;1,D39&lt;0,D39&gt;(C39-B39)*1440),"時刻・休憩を確認",""))))</x:f>
      </x:c>
    </x:row>
    <x:row r="40" ht="32" customHeight="1">
      <x:c r="A40" s="44" t="n">
        <x:f>IF(MONTH(DATE($B$5,$D$5,29))=$D$5,DATE($B$5,$D$5,29),"")</x:f>
        <x:v>46294</x:v>
      </x:c>
      <x:c r="B40" s="45"/>
      <x:c r="C40" s="45"/>
      <x:c r="D40" s="46"/>
      <x:c r="E40" s="47" t="str">
        <x:f>IF(OR(COUNTA(B40:D40)=0,G40&lt;&gt;""),"",ROUND((C40-B40)*24-D40/60,6))</x:f>
      </x:c>
      <x:c r="F40" s="48"/>
      <x:c r="G40" s="49" t="str">
        <x:f>IF(COUNTA(B40:D40)=0,"",IF(A40="","対象月外",IF(COUNT(B40:D40)&lt;&gt;3,"開始・終了・休憩",IF(OR(B40&lt;0,B40&gt;=1,C40&lt;B40,C40-B40&gt;1,D40&lt;0,D40&gt;(C40-B40)*1440),"時刻・休憩を確認",""))))</x:f>
      </x:c>
    </x:row>
    <x:row r="41" ht="32" customHeight="1">
      <x:c r="A41" s="44" t="n">
        <x:f>IF(MONTH(DATE($B$5,$D$5,30))=$D$5,DATE($B$5,$D$5,30),"")</x:f>
        <x:v>46295</x:v>
      </x:c>
      <x:c r="B41" s="45"/>
      <x:c r="C41" s="45"/>
      <x:c r="D41" s="46"/>
      <x:c r="E41" s="47" t="str">
        <x:f>IF(OR(COUNTA(B41:D41)=0,G41&lt;&gt;""),"",ROUND((C41-B41)*24-D41/60,6))</x:f>
      </x:c>
      <x:c r="F41" s="48"/>
      <x:c r="G41" s="49" t="str">
        <x:f>IF(COUNTA(B41:D41)=0,"",IF(A41="","対象月外",IF(COUNT(B41:D41)&lt;&gt;3,"開始・終了・休憩",IF(OR(B41&lt;0,B41&gt;=1,C41&lt;B41,C41-B41&gt;1,D41&lt;0,D41&gt;(C41-B41)*1440),"時刻・休憩を確認",""))))</x:f>
      </x:c>
    </x:row>
    <x:row r="42" ht="32" customHeight="1">
      <x:c r="A42" s="50" t="str">
        <x:f>IF(MONTH(DATE($B$5,$D$5,31))=$D$5,DATE($B$5,$D$5,31),"")</x:f>
      </x:c>
      <x:c r="B42" s="51"/>
      <x:c r="C42" s="51"/>
      <x:c r="D42" s="52"/>
      <x:c r="E42" s="53" t="str">
        <x:f>IF(OR(COUNTA(B42:D42)=0,G42&lt;&gt;""),"",ROUND((C42-B42)*24-D42/60,6))</x:f>
      </x:c>
      <x:c r="F42" s="54"/>
      <x:c r="G42" s="55" t="str">
        <x:f>IF(COUNTA(B42:D42)=0,"",IF(A42="","対象月外",IF(COUNT(B42:D42)&lt;&gt;3,"開始・終了・休憩",IF(OR(B42&lt;0,B42&gt;=1,C42&lt;B42,C42-B42&gt;1,D42&lt;0,D42&gt;(C42-B42)*1440),"時刻・休憩を確認",""))))</x:f>
      </x:c>
    </x:row>
    <x:row r="43" ht="28" customHeight="1">
      <x:c r="A43" s="2"/>
      <x:c r="B43" s="2"/>
      <x:c r="C43" s="2"/>
      <x:c r="D43" s="2"/>
      <x:c r="E43" s="2"/>
      <x:c r="F43" s="2"/>
      <x:c r="G43" s="2"/>
    </x:row>
    <x:row r="44" ht="34" customHeight="1">
      <x:c r="A44" s="19" t="str">
        <x:v>休憩なしは0分。翌日3時終了は27:00と入力（1勤務24時間以内）。休日は時刻を空欄にします。</x:v>
      </x:c>
      <x:c r="B44" s="19"/>
      <x:c r="C44" s="19"/>
      <x:c r="D44" s="19"/>
      <x:c r="E44" s="19"/>
      <x:c r="F44" s="19"/>
      <x:c r="G44" s="19"/>
    </x:row>
    <x:row r="45" ht="34" customHeight="1">
      <x:c r="A45" s="19" t="str">
        <x:v>月を変える前に前月の入力を消してください。実績は小数の時間表示（7.50時間＝7時間30分）です。</x:v>
      </x:c>
      <x:c r="B45" s="19"/>
      <x:c r="C45" s="19"/>
      <x:c r="D45" s="19"/>
      <x:c r="E45" s="19"/>
      <x:c r="F45" s="19"/>
      <x:c r="G45" s="19"/>
    </x:row>
    <x:row r="46" ht="34" customHeight="1">
      <x:c r="A46" s="19" t="str">
        <x:v>提供：kintoru https://kintoru.app/work-report-template ／ 客先指定の様式・丸め規則は別途ご確認ください。</x:v>
      </x:c>
      <x:c r="B46" s="19"/>
      <x:c r="C46" s="19"/>
      <x:c r="D46" s="19"/>
      <x:c r="E46" s="19"/>
      <x:c r="F46" s="19"/>
      <x:c r="G46" s="19"/>
    </x:row>
  </x:sheetData>
  <x:mergeCells>
    <x:mergeCell ref="A2:G2"/>
    <x:mergeCell ref="A3:G3"/>
    <x:mergeCell ref="B6:G6"/>
    <x:mergeCell ref="B7:G7"/>
    <x:mergeCell ref="A44:G44"/>
    <x:mergeCell ref="A45:G45"/>
    <x:mergeCell ref="A46:G46"/>
  </x:mergeCells>
  <x:conditionalFormatting sqref="G12:G42">
    <x:cfRule type="containsText" dxfId="0" priority="1" operator="containsText" text="確認"/>
  </x:conditionalFormatting>
  <x:dataValidations count="3">
    <x:dataValidation type="whole" operator="between" sqref="B5">
      <x:formula1>2000</x:formula1>
      <x:formula2>2100</x:formula2>
    </x:dataValidation>
    <x:dataValidation type="whole" operator="between" sqref="D5">
      <x:formula1>1</x:formula1>
      <x:formula2>12</x:formula2>
    </x:dataValidation>
    <x:dataValidation type="whole" operator="between" sqref="D12:D42">
      <x:formula1>0</x:formula1>
      <x:formula2>1440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2.220000267028809" hidden="0" customWidth="1"/>
    <x:col min="2" max="2" width="13.329999923706055" hidden="0" customWidth="1"/>
    <x:col min="3" max="3" width="12.220000267028809" hidden="0" customWidth="1"/>
    <x:col min="4" max="4" width="12.779999732971191" hidden="0" customWidth="1"/>
    <x:col min="5" max="5" width="13.890000343322754" hidden="0" customWidth="1"/>
    <x:col min="6" max="6" width="36.66999816894531" hidden="0" customWidth="1"/>
    <x:col min="7" max="7" width="18.889999389648438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</x:row>
    <x:row r="2" ht="36" customHeight="1">
      <x:c r="A2" s="20" t="str">
        <x:v>月間作業報告書</x:v>
      </x:c>
      <x:c r="B2" s="21"/>
      <x:c r="C2" s="21"/>
      <x:c r="D2" s="21"/>
      <x:c r="E2" s="21"/>
      <x:c r="F2" s="21"/>
      <x:c r="G2" s="21"/>
    </x:row>
    <x:row r="3" ht="30" customHeight="1">
      <x:c r="A3" s="19" t="str">
        <x:v>架空の記入例。提出時は「入力用」を使用してください。</x:v>
      </x:c>
      <x:c r="B3" s="19"/>
      <x:c r="C3" s="19"/>
      <x:c r="D3" s="19"/>
      <x:c r="E3" s="19"/>
      <x:c r="F3" s="19"/>
      <x:c r="G3" s="19"/>
    </x:row>
    <x:row r="4" ht="12" customHeight="1">
      <x:c r="A4" s="2"/>
      <x:c r="B4" s="2"/>
      <x:c r="C4" s="2"/>
      <x:c r="D4" s="2"/>
      <x:c r="E4" s="2"/>
      <x:c r="F4" s="2"/>
      <x:c r="G4" s="2"/>
    </x:row>
    <x:row r="5" ht="28" customHeight="1">
      <x:c r="A5" s="26" t="str">
        <x:v>年</x:v>
      </x:c>
      <x:c r="B5" s="25" t="n">
        <x:v>2026</x:v>
      </x:c>
      <x:c r="C5" s="24" t="str">
        <x:v>月</x:v>
      </x:c>
      <x:c r="D5" s="25" t="n">
        <x:v>9</x:v>
      </x:c>
      <x:c r="E5" s="2"/>
      <x:c r="F5" s="2"/>
      <x:c r="G5" s="2"/>
    </x:row>
    <x:row r="6" ht="34" customHeight="1">
      <x:c r="A6" s="2" t="str">
        <x:v>氏名</x:v>
      </x:c>
      <x:c r="B6" s="23" t="str">
        <x:v>山田 太郎</x:v>
      </x:c>
      <x:c r="C6" s="23"/>
      <x:c r="D6" s="23"/>
      <x:c r="E6" s="23"/>
      <x:c r="F6" s="23"/>
      <x:c r="G6" s="23"/>
    </x:row>
    <x:row r="7" ht="34" customHeight="1">
      <x:c r="A7" s="2" t="str">
        <x:v>案件</x:v>
      </x:c>
      <x:c r="B7" s="23" t="str">
        <x:v>システム開発（サンプル）</x:v>
      </x:c>
      <x:c r="C7" s="23"/>
      <x:c r="D7" s="23"/>
      <x:c r="E7" s="23"/>
      <x:c r="F7" s="23"/>
      <x:c r="G7" s="23"/>
    </x:row>
    <x:row r="8" ht="12" customHeight="1">
      <x:c r="A8" s="2"/>
      <x:c r="B8" s="2"/>
      <x:c r="C8" s="2"/>
      <x:c r="D8" s="2"/>
      <x:c r="E8" s="2"/>
      <x:c r="F8" s="2"/>
      <x:c r="G8" s="2"/>
    </x:row>
    <x:row r="9" ht="34" customHeight="1">
      <x:c r="A9" s="6" t="str">
        <x:v>月合計</x:v>
      </x:c>
      <x:c r="B9" s="28" t="n">
        <x:f>IF(COUNTIFS(G12:G42,"対象月外")+COUNTIFS(G12:G42,"開始・終了・休憩")+COUNTIFS(G12:G42,"時刻・休憩を確認")&gt;0,"入力を確認",SUM(E12:E42))</x:f>
        <x:v>19.5</x:v>
      </x:c>
      <x:c r="C9" s="2"/>
      <x:c r="D9" s="2"/>
      <x:c r="E9" s="2"/>
      <x:c r="F9" s="2"/>
      <x:c r="G9" s="2"/>
    </x:row>
    <x:row r="10" ht="12" customHeight="1">
      <x:c r="A10" s="2"/>
      <x:c r="B10" s="2"/>
      <x:c r="C10" s="2"/>
      <x:c r="D10" s="2"/>
      <x:c r="E10" s="2"/>
      <x:c r="F10" s="2"/>
      <x:c r="G10" s="2"/>
    </x:row>
    <x:row r="11" ht="32" customHeight="1">
      <x:c r="A11" s="29" t="str">
        <x:v>日付</x:v>
      </x:c>
      <x:c r="B11" s="30" t="str">
        <x:v>開始</x:v>
      </x:c>
      <x:c r="C11" s="30" t="str">
        <x:v>終了</x:v>
      </x:c>
      <x:c r="D11" s="30" t="str">
        <x:v>休憩（分）</x:v>
      </x:c>
      <x:c r="E11" s="30" t="str">
        <x:v>実績（時間）</x:v>
      </x:c>
      <x:c r="F11" s="30" t="str">
        <x:v>作業内容・備考</x:v>
      </x:c>
      <x:c r="G11" s="31" t="str">
        <x:v>入力確認</x:v>
      </x:c>
    </x:row>
    <x:row r="12" ht="32" customHeight="1">
      <x:c r="A12" s="38" t="n">
        <x:f>IF(MONTH(DATE($B$5,$D$5,1))=$D$5,DATE($B$5,$D$5,1),"")</x:f>
        <x:v>46266</x:v>
      </x:c>
      <x:c r="B12" s="39" t="n">
        <x:v>0.375</x:v>
      </x:c>
      <x:c r="C12" s="39" t="n">
        <x:v>0.75</x:v>
      </x:c>
      <x:c r="D12" s="40" t="n">
        <x:v>60</x:v>
      </x:c>
      <x:c r="E12" s="41" t="n">
        <x:f>IF(OR(COUNTA(B12:D12)=0,G12&lt;&gt;""),"",ROUND((C12-B12)*24-D12/60,6))</x:f>
        <x:v>8</x:v>
      </x:c>
      <x:c r="F12" s="42" t="str">
        <x:v>要件確認・設計</x:v>
      </x:c>
      <x:c r="G12" s="43" t="str">
        <x:f>IF(COUNTA(B12:D12)=0,"",IF(A12="","対象月外",IF(COUNT(B12:D12)&lt;&gt;3,"開始・終了・休憩",IF(OR(B12&lt;0,B12&gt;=1,C12&lt;B12,C12-B12&gt;1,D12&lt;0,D12&gt;(C12-B12)*1440),"時刻・休憩を確認",""))))</x:f>
      </x:c>
    </x:row>
    <x:row r="13" ht="32" customHeight="1">
      <x:c r="A13" s="44" t="n">
        <x:f>IF(MONTH(DATE($B$5,$D$5,2))=$D$5,DATE($B$5,$D$5,2),"")</x:f>
        <x:v>46267</x:v>
      </x:c>
      <x:c r="B13" s="45" t="n">
        <x:v>0.3958333333333333</x:v>
      </x:c>
      <x:c r="C13" s="45" t="n">
        <x:v>0.75</x:v>
      </x:c>
      <x:c r="D13" s="46" t="n">
        <x:v>60</x:v>
      </x:c>
      <x:c r="E13" s="47" t="n">
        <x:f>IF(OR(COUNTA(B13:D13)=0,G13&lt;&gt;""),"",ROUND((C13-B13)*24-D13/60,6))</x:f>
        <x:v>7.5</x:v>
      </x:c>
      <x:c r="F13" s="48" t="str">
        <x:v>実装・テスト</x:v>
      </x:c>
      <x:c r="G13" s="49" t="str">
        <x:f>IF(COUNTA(B13:D13)=0,"",IF(A13="","対象月外",IF(COUNT(B13:D13)&lt;&gt;3,"開始・終了・休憩",IF(OR(B13&lt;0,B13&gt;=1,C13&lt;B13,C13-B13&gt;1,D13&lt;0,D13&gt;(C13-B13)*1440),"時刻・休憩を確認",""))))</x:f>
      </x:c>
    </x:row>
    <x:row r="14" ht="32" customHeight="1">
      <x:c r="A14" s="44" t="n">
        <x:f>IF(MONTH(DATE($B$5,$D$5,3))=$D$5,DATE($B$5,$D$5,3),"")</x:f>
        <x:v>46268</x:v>
      </x:c>
      <x:c r="B14" s="45" t="n">
        <x:v>0.9166666666666666</x:v>
      </x:c>
      <x:c r="C14" s="45" t="n">
        <x:v>1.125</x:v>
      </x:c>
      <x:c r="D14" s="46" t="n">
        <x:v>60</x:v>
      </x:c>
      <x:c r="E14" s="47" t="n">
        <x:f>IF(OR(COUNTA(B14:D14)=0,G14&lt;&gt;""),"",ROUND((C14-B14)*24-D14/60,6))</x:f>
        <x:v>4</x:v>
      </x:c>
      <x:c r="F14" s="48" t="str">
        <x:v>夜間作業（翌日3時終了）</x:v>
      </x:c>
      <x:c r="G14" s="49" t="str">
        <x:f>IF(COUNTA(B14:D14)=0,"",IF(A14="","対象月外",IF(COUNT(B14:D14)&lt;&gt;3,"開始・終了・休憩",IF(OR(B14&lt;0,B14&gt;=1,C14&lt;B14,C14-B14&gt;1,D14&lt;0,D14&gt;(C14-B14)*1440),"時刻・休憩を確認",""))))</x:f>
      </x:c>
    </x:row>
    <x:row r="15" ht="32" customHeight="1">
      <x:c r="A15" s="44" t="n">
        <x:f>IF(MONTH(DATE($B$5,$D$5,4))=$D$5,DATE($B$5,$D$5,4),"")</x:f>
        <x:v>46269</x:v>
      </x:c>
      <x:c r="B15" s="45"/>
      <x:c r="C15" s="45"/>
      <x:c r="D15" s="46"/>
      <x:c r="E15" s="47" t="str">
        <x:f>IF(OR(COUNTA(B15:D15)=0,G15&lt;&gt;""),"",ROUND((C15-B15)*24-D15/60,6))</x:f>
      </x:c>
      <x:c r="F15" s="48"/>
      <x:c r="G15" s="49" t="str">
        <x:f>IF(COUNTA(B15:D15)=0,"",IF(A15="","対象月外",IF(COUNT(B15:D15)&lt;&gt;3,"開始・終了・休憩",IF(OR(B15&lt;0,B15&gt;=1,C15&lt;B15,C15-B15&gt;1,D15&lt;0,D15&gt;(C15-B15)*1440),"時刻・休憩を確認",""))))</x:f>
      </x:c>
    </x:row>
    <x:row r="16" ht="32" customHeight="1">
      <x:c r="A16" s="44" t="n">
        <x:f>IF(MONTH(DATE($B$5,$D$5,5))=$D$5,DATE($B$5,$D$5,5),"")</x:f>
        <x:v>46270</x:v>
      </x:c>
      <x:c r="B16" s="45"/>
      <x:c r="C16" s="45"/>
      <x:c r="D16" s="46"/>
      <x:c r="E16" s="47" t="str">
        <x:f>IF(OR(COUNTA(B16:D16)=0,G16&lt;&gt;""),"",ROUND((C16-B16)*24-D16/60,6))</x:f>
      </x:c>
      <x:c r="F16" s="48"/>
      <x:c r="G16" s="49" t="str">
        <x:f>IF(COUNTA(B16:D16)=0,"",IF(A16="","対象月外",IF(COUNT(B16:D16)&lt;&gt;3,"開始・終了・休憩",IF(OR(B16&lt;0,B16&gt;=1,C16&lt;B16,C16-B16&gt;1,D16&lt;0,D16&gt;(C16-B16)*1440),"時刻・休憩を確認",""))))</x:f>
      </x:c>
    </x:row>
    <x:row r="17" ht="32" customHeight="1">
      <x:c r="A17" s="44" t="n">
        <x:f>IF(MONTH(DATE($B$5,$D$5,6))=$D$5,DATE($B$5,$D$5,6),"")</x:f>
        <x:v>46271</x:v>
      </x:c>
      <x:c r="B17" s="45"/>
      <x:c r="C17" s="45"/>
      <x:c r="D17" s="46"/>
      <x:c r="E17" s="47" t="str">
        <x:f>IF(OR(COUNTA(B17:D17)=0,G17&lt;&gt;""),"",ROUND((C17-B17)*24-D17/60,6))</x:f>
      </x:c>
      <x:c r="F17" s="48"/>
      <x:c r="G17" s="49" t="str">
        <x:f>IF(COUNTA(B17:D17)=0,"",IF(A17="","対象月外",IF(COUNT(B17:D17)&lt;&gt;3,"開始・終了・休憩",IF(OR(B17&lt;0,B17&gt;=1,C17&lt;B17,C17-B17&gt;1,D17&lt;0,D17&gt;(C17-B17)*1440),"時刻・休憩を確認",""))))</x:f>
      </x:c>
    </x:row>
    <x:row r="18" ht="32" customHeight="1">
      <x:c r="A18" s="44" t="n">
        <x:f>IF(MONTH(DATE($B$5,$D$5,7))=$D$5,DATE($B$5,$D$5,7),"")</x:f>
        <x:v>46272</x:v>
      </x:c>
      <x:c r="B18" s="45"/>
      <x:c r="C18" s="45"/>
      <x:c r="D18" s="46"/>
      <x:c r="E18" s="47" t="str">
        <x:f>IF(OR(COUNTA(B18:D18)=0,G18&lt;&gt;""),"",ROUND((C18-B18)*24-D18/60,6))</x:f>
      </x:c>
      <x:c r="F18" s="48"/>
      <x:c r="G18" s="49" t="str">
        <x:f>IF(COUNTA(B18:D18)=0,"",IF(A18="","対象月外",IF(COUNT(B18:D18)&lt;&gt;3,"開始・終了・休憩",IF(OR(B18&lt;0,B18&gt;=1,C18&lt;B18,C18-B18&gt;1,D18&lt;0,D18&gt;(C18-B18)*1440),"時刻・休憩を確認",""))))</x:f>
      </x:c>
    </x:row>
    <x:row r="19" ht="32" customHeight="1">
      <x:c r="A19" s="44" t="n">
        <x:f>IF(MONTH(DATE($B$5,$D$5,8))=$D$5,DATE($B$5,$D$5,8),"")</x:f>
        <x:v>46273</x:v>
      </x:c>
      <x:c r="B19" s="45"/>
      <x:c r="C19" s="45"/>
      <x:c r="D19" s="46"/>
      <x:c r="E19" s="47" t="str">
        <x:f>IF(OR(COUNTA(B19:D19)=0,G19&lt;&gt;""),"",ROUND((C19-B19)*24-D19/60,6))</x:f>
      </x:c>
      <x:c r="F19" s="48"/>
      <x:c r="G19" s="49" t="str">
        <x:f>IF(COUNTA(B19:D19)=0,"",IF(A19="","対象月外",IF(COUNT(B19:D19)&lt;&gt;3,"開始・終了・休憩",IF(OR(B19&lt;0,B19&gt;=1,C19&lt;B19,C19-B19&gt;1,D19&lt;0,D19&gt;(C19-B19)*1440),"時刻・休憩を確認",""))))</x:f>
      </x:c>
    </x:row>
    <x:row r="20" ht="32" customHeight="1">
      <x:c r="A20" s="44" t="n">
        <x:f>IF(MONTH(DATE($B$5,$D$5,9))=$D$5,DATE($B$5,$D$5,9),"")</x:f>
        <x:v>46274</x:v>
      </x:c>
      <x:c r="B20" s="45"/>
      <x:c r="C20" s="45"/>
      <x:c r="D20" s="46"/>
      <x:c r="E20" s="47" t="str">
        <x:f>IF(OR(COUNTA(B20:D20)=0,G20&lt;&gt;""),"",ROUND((C20-B20)*24-D20/60,6))</x:f>
      </x:c>
      <x:c r="F20" s="48"/>
      <x:c r="G20" s="49" t="str">
        <x:f>IF(COUNTA(B20:D20)=0,"",IF(A20="","対象月外",IF(COUNT(B20:D20)&lt;&gt;3,"開始・終了・休憩",IF(OR(B20&lt;0,B20&gt;=1,C20&lt;B20,C20-B20&gt;1,D20&lt;0,D20&gt;(C20-B20)*1440),"時刻・休憩を確認",""))))</x:f>
      </x:c>
    </x:row>
    <x:row r="21" ht="32" customHeight="1">
      <x:c r="A21" s="44" t="n">
        <x:f>IF(MONTH(DATE($B$5,$D$5,10))=$D$5,DATE($B$5,$D$5,10),"")</x:f>
        <x:v>46275</x:v>
      </x:c>
      <x:c r="B21" s="45"/>
      <x:c r="C21" s="45"/>
      <x:c r="D21" s="46"/>
      <x:c r="E21" s="47" t="str">
        <x:f>IF(OR(COUNTA(B21:D21)=0,G21&lt;&gt;""),"",ROUND((C21-B21)*24-D21/60,6))</x:f>
      </x:c>
      <x:c r="F21" s="48"/>
      <x:c r="G21" s="49" t="str">
        <x:f>IF(COUNTA(B21:D21)=0,"",IF(A21="","対象月外",IF(COUNT(B21:D21)&lt;&gt;3,"開始・終了・休憩",IF(OR(B21&lt;0,B21&gt;=1,C21&lt;B21,C21-B21&gt;1,D21&lt;0,D21&gt;(C21-B21)*1440),"時刻・休憩を確認",""))))</x:f>
      </x:c>
    </x:row>
    <x:row r="22" ht="32" customHeight="1">
      <x:c r="A22" s="44" t="n">
        <x:f>IF(MONTH(DATE($B$5,$D$5,11))=$D$5,DATE($B$5,$D$5,11),"")</x:f>
        <x:v>46276</x:v>
      </x:c>
      <x:c r="B22" s="45"/>
      <x:c r="C22" s="45"/>
      <x:c r="D22" s="46"/>
      <x:c r="E22" s="47" t="str">
        <x:f>IF(OR(COUNTA(B22:D22)=0,G22&lt;&gt;""),"",ROUND((C22-B22)*24-D22/60,6))</x:f>
      </x:c>
      <x:c r="F22" s="48"/>
      <x:c r="G22" s="49" t="str">
        <x:f>IF(COUNTA(B22:D22)=0,"",IF(A22="","対象月外",IF(COUNT(B22:D22)&lt;&gt;3,"開始・終了・休憩",IF(OR(B22&lt;0,B22&gt;=1,C22&lt;B22,C22-B22&gt;1,D22&lt;0,D22&gt;(C22-B22)*1440),"時刻・休憩を確認",""))))</x:f>
      </x:c>
    </x:row>
    <x:row r="23" ht="32" customHeight="1">
      <x:c r="A23" s="44" t="n">
        <x:f>IF(MONTH(DATE($B$5,$D$5,12))=$D$5,DATE($B$5,$D$5,12),"")</x:f>
        <x:v>46277</x:v>
      </x:c>
      <x:c r="B23" s="45"/>
      <x:c r="C23" s="45"/>
      <x:c r="D23" s="46"/>
      <x:c r="E23" s="47" t="str">
        <x:f>IF(OR(COUNTA(B23:D23)=0,G23&lt;&gt;""),"",ROUND((C23-B23)*24-D23/60,6))</x:f>
      </x:c>
      <x:c r="F23" s="48"/>
      <x:c r="G23" s="49" t="str">
        <x:f>IF(COUNTA(B23:D23)=0,"",IF(A23="","対象月外",IF(COUNT(B23:D23)&lt;&gt;3,"開始・終了・休憩",IF(OR(B23&lt;0,B23&gt;=1,C23&lt;B23,C23-B23&gt;1,D23&lt;0,D23&gt;(C23-B23)*1440),"時刻・休憩を確認",""))))</x:f>
      </x:c>
    </x:row>
    <x:row r="24" ht="32" customHeight="1">
      <x:c r="A24" s="44" t="n">
        <x:f>IF(MONTH(DATE($B$5,$D$5,13))=$D$5,DATE($B$5,$D$5,13),"")</x:f>
        <x:v>46278</x:v>
      </x:c>
      <x:c r="B24" s="45"/>
      <x:c r="C24" s="45"/>
      <x:c r="D24" s="46"/>
      <x:c r="E24" s="47" t="str">
        <x:f>IF(OR(COUNTA(B24:D24)=0,G24&lt;&gt;""),"",ROUND((C24-B24)*24-D24/60,6))</x:f>
      </x:c>
      <x:c r="F24" s="48"/>
      <x:c r="G24" s="49" t="str">
        <x:f>IF(COUNTA(B24:D24)=0,"",IF(A24="","対象月外",IF(COUNT(B24:D24)&lt;&gt;3,"開始・終了・休憩",IF(OR(B24&lt;0,B24&gt;=1,C24&lt;B24,C24-B24&gt;1,D24&lt;0,D24&gt;(C24-B24)*1440),"時刻・休憩を確認",""))))</x:f>
      </x:c>
    </x:row>
    <x:row r="25" ht="32" customHeight="1">
      <x:c r="A25" s="44" t="n">
        <x:f>IF(MONTH(DATE($B$5,$D$5,14))=$D$5,DATE($B$5,$D$5,14),"")</x:f>
        <x:v>46279</x:v>
      </x:c>
      <x:c r="B25" s="45"/>
      <x:c r="C25" s="45"/>
      <x:c r="D25" s="46"/>
      <x:c r="E25" s="47" t="str">
        <x:f>IF(OR(COUNTA(B25:D25)=0,G25&lt;&gt;""),"",ROUND((C25-B25)*24-D25/60,6))</x:f>
      </x:c>
      <x:c r="F25" s="48"/>
      <x:c r="G25" s="49" t="str">
        <x:f>IF(COUNTA(B25:D25)=0,"",IF(A25="","対象月外",IF(COUNT(B25:D25)&lt;&gt;3,"開始・終了・休憩",IF(OR(B25&lt;0,B25&gt;=1,C25&lt;B25,C25-B25&gt;1,D25&lt;0,D25&gt;(C25-B25)*1440),"時刻・休憩を確認",""))))</x:f>
      </x:c>
    </x:row>
    <x:row r="26" ht="32" customHeight="1">
      <x:c r="A26" s="44" t="n">
        <x:f>IF(MONTH(DATE($B$5,$D$5,15))=$D$5,DATE($B$5,$D$5,15),"")</x:f>
        <x:v>46280</x:v>
      </x:c>
      <x:c r="B26" s="45"/>
      <x:c r="C26" s="45"/>
      <x:c r="D26" s="46"/>
      <x:c r="E26" s="47" t="str">
        <x:f>IF(OR(COUNTA(B26:D26)=0,G26&lt;&gt;""),"",ROUND((C26-B26)*24-D26/60,6))</x:f>
      </x:c>
      <x:c r="F26" s="48"/>
      <x:c r="G26" s="49" t="str">
        <x:f>IF(COUNTA(B26:D26)=0,"",IF(A26="","対象月外",IF(COUNT(B26:D26)&lt;&gt;3,"開始・終了・休憩",IF(OR(B26&lt;0,B26&gt;=1,C26&lt;B26,C26-B26&gt;1,D26&lt;0,D26&gt;(C26-B26)*1440),"時刻・休憩を確認",""))))</x:f>
      </x:c>
    </x:row>
    <x:row r="27" ht="32" customHeight="1">
      <x:c r="A27" s="44" t="n">
        <x:f>IF(MONTH(DATE($B$5,$D$5,16))=$D$5,DATE($B$5,$D$5,16),"")</x:f>
        <x:v>46281</x:v>
      </x:c>
      <x:c r="B27" s="45"/>
      <x:c r="C27" s="45"/>
      <x:c r="D27" s="46"/>
      <x:c r="E27" s="47" t="str">
        <x:f>IF(OR(COUNTA(B27:D27)=0,G27&lt;&gt;""),"",ROUND((C27-B27)*24-D27/60,6))</x:f>
      </x:c>
      <x:c r="F27" s="48"/>
      <x:c r="G27" s="49" t="str">
        <x:f>IF(COUNTA(B27:D27)=0,"",IF(A27="","対象月外",IF(COUNT(B27:D27)&lt;&gt;3,"開始・終了・休憩",IF(OR(B27&lt;0,B27&gt;=1,C27&lt;B27,C27-B27&gt;1,D27&lt;0,D27&gt;(C27-B27)*1440),"時刻・休憩を確認",""))))</x:f>
      </x:c>
    </x:row>
    <x:row r="28" ht="32" customHeight="1">
      <x:c r="A28" s="44" t="n">
        <x:f>IF(MONTH(DATE($B$5,$D$5,17))=$D$5,DATE($B$5,$D$5,17),"")</x:f>
        <x:v>46282</x:v>
      </x:c>
      <x:c r="B28" s="45"/>
      <x:c r="C28" s="45"/>
      <x:c r="D28" s="46"/>
      <x:c r="E28" s="47" t="str">
        <x:f>IF(OR(COUNTA(B28:D28)=0,G28&lt;&gt;""),"",ROUND((C28-B28)*24-D28/60,6))</x:f>
      </x:c>
      <x:c r="F28" s="48"/>
      <x:c r="G28" s="49" t="str">
        <x:f>IF(COUNTA(B28:D28)=0,"",IF(A28="","対象月外",IF(COUNT(B28:D28)&lt;&gt;3,"開始・終了・休憩",IF(OR(B28&lt;0,B28&gt;=1,C28&lt;B28,C28-B28&gt;1,D28&lt;0,D28&gt;(C28-B28)*1440),"時刻・休憩を確認",""))))</x:f>
      </x:c>
    </x:row>
    <x:row r="29" ht="32" customHeight="1">
      <x:c r="A29" s="44" t="n">
        <x:f>IF(MONTH(DATE($B$5,$D$5,18))=$D$5,DATE($B$5,$D$5,18),"")</x:f>
        <x:v>46283</x:v>
      </x:c>
      <x:c r="B29" s="45"/>
      <x:c r="C29" s="45"/>
      <x:c r="D29" s="46"/>
      <x:c r="E29" s="47" t="str">
        <x:f>IF(OR(COUNTA(B29:D29)=0,G29&lt;&gt;""),"",ROUND((C29-B29)*24-D29/60,6))</x:f>
      </x:c>
      <x:c r="F29" s="48"/>
      <x:c r="G29" s="49" t="str">
        <x:f>IF(COUNTA(B29:D29)=0,"",IF(A29="","対象月外",IF(COUNT(B29:D29)&lt;&gt;3,"開始・終了・休憩",IF(OR(B29&lt;0,B29&gt;=1,C29&lt;B29,C29-B29&gt;1,D29&lt;0,D29&gt;(C29-B29)*1440),"時刻・休憩を確認",""))))</x:f>
      </x:c>
    </x:row>
    <x:row r="30" ht="32" customHeight="1">
      <x:c r="A30" s="44" t="n">
        <x:f>IF(MONTH(DATE($B$5,$D$5,19))=$D$5,DATE($B$5,$D$5,19),"")</x:f>
        <x:v>46284</x:v>
      </x:c>
      <x:c r="B30" s="45"/>
      <x:c r="C30" s="45"/>
      <x:c r="D30" s="46"/>
      <x:c r="E30" s="47" t="str">
        <x:f>IF(OR(COUNTA(B30:D30)=0,G30&lt;&gt;""),"",ROUND((C30-B30)*24-D30/60,6))</x:f>
      </x:c>
      <x:c r="F30" s="48"/>
      <x:c r="G30" s="49" t="str">
        <x:f>IF(COUNTA(B30:D30)=0,"",IF(A30="","対象月外",IF(COUNT(B30:D30)&lt;&gt;3,"開始・終了・休憩",IF(OR(B30&lt;0,B30&gt;=1,C30&lt;B30,C30-B30&gt;1,D30&lt;0,D30&gt;(C30-B30)*1440),"時刻・休憩を確認",""))))</x:f>
      </x:c>
    </x:row>
    <x:row r="31" ht="32" customHeight="1">
      <x:c r="A31" s="44" t="n">
        <x:f>IF(MONTH(DATE($B$5,$D$5,20))=$D$5,DATE($B$5,$D$5,20),"")</x:f>
        <x:v>46285</x:v>
      </x:c>
      <x:c r="B31" s="45"/>
      <x:c r="C31" s="45"/>
      <x:c r="D31" s="46"/>
      <x:c r="E31" s="47" t="str">
        <x:f>IF(OR(COUNTA(B31:D31)=0,G31&lt;&gt;""),"",ROUND((C31-B31)*24-D31/60,6))</x:f>
      </x:c>
      <x:c r="F31" s="48"/>
      <x:c r="G31" s="49" t="str">
        <x:f>IF(COUNTA(B31:D31)=0,"",IF(A31="","対象月外",IF(COUNT(B31:D31)&lt;&gt;3,"開始・終了・休憩",IF(OR(B31&lt;0,B31&gt;=1,C31&lt;B31,C31-B31&gt;1,D31&lt;0,D31&gt;(C31-B31)*1440),"時刻・休憩を確認",""))))</x:f>
      </x:c>
    </x:row>
    <x:row r="32" ht="32" customHeight="1">
      <x:c r="A32" s="44" t="n">
        <x:f>IF(MONTH(DATE($B$5,$D$5,21))=$D$5,DATE($B$5,$D$5,21),"")</x:f>
        <x:v>46286</x:v>
      </x:c>
      <x:c r="B32" s="45"/>
      <x:c r="C32" s="45"/>
      <x:c r="D32" s="46"/>
      <x:c r="E32" s="47" t="str">
        <x:f>IF(OR(COUNTA(B32:D32)=0,G32&lt;&gt;""),"",ROUND((C32-B32)*24-D32/60,6))</x:f>
      </x:c>
      <x:c r="F32" s="48"/>
      <x:c r="G32" s="49" t="str">
        <x:f>IF(COUNTA(B32:D32)=0,"",IF(A32="","対象月外",IF(COUNT(B32:D32)&lt;&gt;3,"開始・終了・休憩",IF(OR(B32&lt;0,B32&gt;=1,C32&lt;B32,C32-B32&gt;1,D32&lt;0,D32&gt;(C32-B32)*1440),"時刻・休憩を確認",""))))</x:f>
      </x:c>
    </x:row>
    <x:row r="33" ht="32" customHeight="1">
      <x:c r="A33" s="44" t="n">
        <x:f>IF(MONTH(DATE($B$5,$D$5,22))=$D$5,DATE($B$5,$D$5,22),"")</x:f>
        <x:v>46287</x:v>
      </x:c>
      <x:c r="B33" s="45"/>
      <x:c r="C33" s="45"/>
      <x:c r="D33" s="46"/>
      <x:c r="E33" s="47" t="str">
        <x:f>IF(OR(COUNTA(B33:D33)=0,G33&lt;&gt;""),"",ROUND((C33-B33)*24-D33/60,6))</x:f>
      </x:c>
      <x:c r="F33" s="48"/>
      <x:c r="G33" s="49" t="str">
        <x:f>IF(COUNTA(B33:D33)=0,"",IF(A33="","対象月外",IF(COUNT(B33:D33)&lt;&gt;3,"開始・終了・休憩",IF(OR(B33&lt;0,B33&gt;=1,C33&lt;B33,C33-B33&gt;1,D33&lt;0,D33&gt;(C33-B33)*1440),"時刻・休憩を確認",""))))</x:f>
      </x:c>
    </x:row>
    <x:row r="34" ht="32" customHeight="1">
      <x:c r="A34" s="44" t="n">
        <x:f>IF(MONTH(DATE($B$5,$D$5,23))=$D$5,DATE($B$5,$D$5,23),"")</x:f>
        <x:v>46288</x:v>
      </x:c>
      <x:c r="B34" s="45"/>
      <x:c r="C34" s="45"/>
      <x:c r="D34" s="46"/>
      <x:c r="E34" s="47" t="str">
        <x:f>IF(OR(COUNTA(B34:D34)=0,G34&lt;&gt;""),"",ROUND((C34-B34)*24-D34/60,6))</x:f>
      </x:c>
      <x:c r="F34" s="48"/>
      <x:c r="G34" s="49" t="str">
        <x:f>IF(COUNTA(B34:D34)=0,"",IF(A34="","対象月外",IF(COUNT(B34:D34)&lt;&gt;3,"開始・終了・休憩",IF(OR(B34&lt;0,B34&gt;=1,C34&lt;B34,C34-B34&gt;1,D34&lt;0,D34&gt;(C34-B34)*1440),"時刻・休憩を確認",""))))</x:f>
      </x:c>
    </x:row>
    <x:row r="35" ht="32" customHeight="1">
      <x:c r="A35" s="44" t="n">
        <x:f>IF(MONTH(DATE($B$5,$D$5,24))=$D$5,DATE($B$5,$D$5,24),"")</x:f>
        <x:v>46289</x:v>
      </x:c>
      <x:c r="B35" s="45"/>
      <x:c r="C35" s="45"/>
      <x:c r="D35" s="46"/>
      <x:c r="E35" s="47" t="str">
        <x:f>IF(OR(COUNTA(B35:D35)=0,G35&lt;&gt;""),"",ROUND((C35-B35)*24-D35/60,6))</x:f>
      </x:c>
      <x:c r="F35" s="48"/>
      <x:c r="G35" s="49" t="str">
        <x:f>IF(COUNTA(B35:D35)=0,"",IF(A35="","対象月外",IF(COUNT(B35:D35)&lt;&gt;3,"開始・終了・休憩",IF(OR(B35&lt;0,B35&gt;=1,C35&lt;B35,C35-B35&gt;1,D35&lt;0,D35&gt;(C35-B35)*1440),"時刻・休憩を確認",""))))</x:f>
      </x:c>
    </x:row>
    <x:row r="36" ht="32" customHeight="1">
      <x:c r="A36" s="44" t="n">
        <x:f>IF(MONTH(DATE($B$5,$D$5,25))=$D$5,DATE($B$5,$D$5,25),"")</x:f>
        <x:v>46290</x:v>
      </x:c>
      <x:c r="B36" s="45"/>
      <x:c r="C36" s="45"/>
      <x:c r="D36" s="46"/>
      <x:c r="E36" s="47" t="str">
        <x:f>IF(OR(COUNTA(B36:D36)=0,G36&lt;&gt;""),"",ROUND((C36-B36)*24-D36/60,6))</x:f>
      </x:c>
      <x:c r="F36" s="48"/>
      <x:c r="G36" s="49" t="str">
        <x:f>IF(COUNTA(B36:D36)=0,"",IF(A36="","対象月外",IF(COUNT(B36:D36)&lt;&gt;3,"開始・終了・休憩",IF(OR(B36&lt;0,B36&gt;=1,C36&lt;B36,C36-B36&gt;1,D36&lt;0,D36&gt;(C36-B36)*1440),"時刻・休憩を確認",""))))</x:f>
      </x:c>
    </x:row>
    <x:row r="37" ht="32" customHeight="1">
      <x:c r="A37" s="44" t="n">
        <x:f>IF(MONTH(DATE($B$5,$D$5,26))=$D$5,DATE($B$5,$D$5,26),"")</x:f>
        <x:v>46291</x:v>
      </x:c>
      <x:c r="B37" s="45"/>
      <x:c r="C37" s="45"/>
      <x:c r="D37" s="46"/>
      <x:c r="E37" s="47" t="str">
        <x:f>IF(OR(COUNTA(B37:D37)=0,G37&lt;&gt;""),"",ROUND((C37-B37)*24-D37/60,6))</x:f>
      </x:c>
      <x:c r="F37" s="48"/>
      <x:c r="G37" s="49" t="str">
        <x:f>IF(COUNTA(B37:D37)=0,"",IF(A37="","対象月外",IF(COUNT(B37:D37)&lt;&gt;3,"開始・終了・休憩",IF(OR(B37&lt;0,B37&gt;=1,C37&lt;B37,C37-B37&gt;1,D37&lt;0,D37&gt;(C37-B37)*1440),"時刻・休憩を確認",""))))</x:f>
      </x:c>
    </x:row>
    <x:row r="38" ht="32" customHeight="1">
      <x:c r="A38" s="44" t="n">
        <x:f>IF(MONTH(DATE($B$5,$D$5,27))=$D$5,DATE($B$5,$D$5,27),"")</x:f>
        <x:v>46292</x:v>
      </x:c>
      <x:c r="B38" s="45"/>
      <x:c r="C38" s="45"/>
      <x:c r="D38" s="46"/>
      <x:c r="E38" s="47" t="str">
        <x:f>IF(OR(COUNTA(B38:D38)=0,G38&lt;&gt;""),"",ROUND((C38-B38)*24-D38/60,6))</x:f>
      </x:c>
      <x:c r="F38" s="48"/>
      <x:c r="G38" s="49" t="str">
        <x:f>IF(COUNTA(B38:D38)=0,"",IF(A38="","対象月外",IF(COUNT(B38:D38)&lt;&gt;3,"開始・終了・休憩",IF(OR(B38&lt;0,B38&gt;=1,C38&lt;B38,C38-B38&gt;1,D38&lt;0,D38&gt;(C38-B38)*1440),"時刻・休憩を確認",""))))</x:f>
      </x:c>
    </x:row>
    <x:row r="39" ht="32" customHeight="1">
      <x:c r="A39" s="44" t="n">
        <x:f>IF(MONTH(DATE($B$5,$D$5,28))=$D$5,DATE($B$5,$D$5,28),"")</x:f>
        <x:v>46293</x:v>
      </x:c>
      <x:c r="B39" s="45"/>
      <x:c r="C39" s="45"/>
      <x:c r="D39" s="46"/>
      <x:c r="E39" s="47" t="str">
        <x:f>IF(OR(COUNTA(B39:D39)=0,G39&lt;&gt;""),"",ROUND((C39-B39)*24-D39/60,6))</x:f>
      </x:c>
      <x:c r="F39" s="48"/>
      <x:c r="G39" s="49" t="str">
        <x:f>IF(COUNTA(B39:D39)=0,"",IF(A39="","対象月外",IF(COUNT(B39:D39)&lt;&gt;3,"開始・終了・休憩",IF(OR(B39&lt;0,B39&gt;=1,C39&lt;B39,C39-B39&gt;1,D39&lt;0,D39&gt;(C39-B39)*1440),"時刻・休憩を確認",""))))</x:f>
      </x:c>
    </x:row>
    <x:row r="40" ht="32" customHeight="1">
      <x:c r="A40" s="44" t="n">
        <x:f>IF(MONTH(DATE($B$5,$D$5,29))=$D$5,DATE($B$5,$D$5,29),"")</x:f>
        <x:v>46294</x:v>
      </x:c>
      <x:c r="B40" s="45"/>
      <x:c r="C40" s="45"/>
      <x:c r="D40" s="46"/>
      <x:c r="E40" s="47" t="str">
        <x:f>IF(OR(COUNTA(B40:D40)=0,G40&lt;&gt;""),"",ROUND((C40-B40)*24-D40/60,6))</x:f>
      </x:c>
      <x:c r="F40" s="48"/>
      <x:c r="G40" s="49" t="str">
        <x:f>IF(COUNTA(B40:D40)=0,"",IF(A40="","対象月外",IF(COUNT(B40:D40)&lt;&gt;3,"開始・終了・休憩",IF(OR(B40&lt;0,B40&gt;=1,C40&lt;B40,C40-B40&gt;1,D40&lt;0,D40&gt;(C40-B40)*1440),"時刻・休憩を確認",""))))</x:f>
      </x:c>
    </x:row>
    <x:row r="41" ht="32" customHeight="1">
      <x:c r="A41" s="44" t="n">
        <x:f>IF(MONTH(DATE($B$5,$D$5,30))=$D$5,DATE($B$5,$D$5,30),"")</x:f>
        <x:v>46295</x:v>
      </x:c>
      <x:c r="B41" s="45"/>
      <x:c r="C41" s="45"/>
      <x:c r="D41" s="46"/>
      <x:c r="E41" s="47" t="str">
        <x:f>IF(OR(COUNTA(B41:D41)=0,G41&lt;&gt;""),"",ROUND((C41-B41)*24-D41/60,6))</x:f>
      </x:c>
      <x:c r="F41" s="48"/>
      <x:c r="G41" s="49" t="str">
        <x:f>IF(COUNTA(B41:D41)=0,"",IF(A41="","対象月外",IF(COUNT(B41:D41)&lt;&gt;3,"開始・終了・休憩",IF(OR(B41&lt;0,B41&gt;=1,C41&lt;B41,C41-B41&gt;1,D41&lt;0,D41&gt;(C41-B41)*1440),"時刻・休憩を確認",""))))</x:f>
      </x:c>
    </x:row>
    <x:row r="42" ht="32" customHeight="1">
      <x:c r="A42" s="50" t="str">
        <x:f>IF(MONTH(DATE($B$5,$D$5,31))=$D$5,DATE($B$5,$D$5,31),"")</x:f>
      </x:c>
      <x:c r="B42" s="51"/>
      <x:c r="C42" s="51"/>
      <x:c r="D42" s="52"/>
      <x:c r="E42" s="53" t="str">
        <x:f>IF(OR(COUNTA(B42:D42)=0,G42&lt;&gt;""),"",ROUND((C42-B42)*24-D42/60,6))</x:f>
      </x:c>
      <x:c r="F42" s="54"/>
      <x:c r="G42" s="55" t="str">
        <x:f>IF(COUNTA(B42:D42)=0,"",IF(A42="","対象月外",IF(COUNT(B42:D42)&lt;&gt;3,"開始・終了・休憩",IF(OR(B42&lt;0,B42&gt;=1,C42&lt;B42,C42-B42&gt;1,D42&lt;0,D42&gt;(C42-B42)*1440),"時刻・休憩を確認",""))))</x:f>
      </x:c>
    </x:row>
    <x:row r="43" ht="28" customHeight="1">
      <x:c r="A43" s="2"/>
      <x:c r="B43" s="2"/>
      <x:c r="C43" s="2"/>
      <x:c r="D43" s="2"/>
      <x:c r="E43" s="2"/>
      <x:c r="F43" s="2"/>
      <x:c r="G43" s="2"/>
    </x:row>
    <x:row r="44" ht="34" customHeight="1">
      <x:c r="A44" s="19" t="str">
        <x:v>休憩なしは0分。翌日3時終了は27:00と入力（1勤務24時間以内）。休日は時刻を空欄にします。</x:v>
      </x:c>
      <x:c r="B44" s="19"/>
      <x:c r="C44" s="19"/>
      <x:c r="D44" s="19"/>
      <x:c r="E44" s="19"/>
      <x:c r="F44" s="19"/>
      <x:c r="G44" s="19"/>
    </x:row>
    <x:row r="45" ht="34" customHeight="1">
      <x:c r="A45" s="19" t="str">
        <x:v>月を変える前に前月の入力を消してください。実績は小数の時間表示（7.50時間＝7時間30分）です。</x:v>
      </x:c>
      <x:c r="B45" s="19"/>
      <x:c r="C45" s="19"/>
      <x:c r="D45" s="19"/>
      <x:c r="E45" s="19"/>
      <x:c r="F45" s="19"/>
      <x:c r="G45" s="19"/>
    </x:row>
    <x:row r="46" ht="34" customHeight="1">
      <x:c r="A46" s="19" t="str">
        <x:v>提供：kintoru https://kintoru.app/work-report-template ／ 客先指定の様式・丸め規則は別途ご確認ください。</x:v>
      </x:c>
      <x:c r="B46" s="19"/>
      <x:c r="C46" s="19"/>
      <x:c r="D46" s="19"/>
      <x:c r="E46" s="19"/>
      <x:c r="F46" s="19"/>
      <x:c r="G46" s="19"/>
    </x:row>
  </x:sheetData>
  <x:mergeCells>
    <x:mergeCell ref="A2:G2"/>
    <x:mergeCell ref="A3:G3"/>
    <x:mergeCell ref="B6:G6"/>
    <x:mergeCell ref="B7:G7"/>
    <x:mergeCell ref="A44:G44"/>
    <x:mergeCell ref="A45:G45"/>
    <x:mergeCell ref="A46:G46"/>
  </x:mergeCells>
  <x:conditionalFormatting sqref="G12:G42">
    <x:cfRule type="containsText" dxfId="1" priority="1" operator="containsText" text="確認"/>
  </x:conditionalFormatting>
  <x:dataValidations count="3">
    <x:dataValidation type="whole" operator="between" sqref="B5">
      <x:formula1>2000</x:formula1>
      <x:formula2>2100</x:formula2>
    </x:dataValidation>
    <x:dataValidation type="whole" operator="between" sqref="D5">
      <x:formula1>1</x:formula1>
      <x:formula2>12</x:formula2>
    </x:dataValidation>
    <x:dataValidation type="whole" operator="between" sqref="D12:D42">
      <x:formula1>0</x:formula1>
      <x:formula2>1440</x:formula2>
    </x:dataValidation>
  </x:dataValidations>
  <x:pageMargins left="0.7" right="0.7" top="0.75" bottom="0.75" header="0.3" footer="0.3"/>
</x:worksheet>
</file>